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65506" windowWidth="1473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'Лист1'!$A$1:$I$136</definedName>
  </definedNames>
  <calcPr fullCalcOnLoad="1"/>
</workbook>
</file>

<file path=xl/sharedStrings.xml><?xml version="1.0" encoding="utf-8"?>
<sst xmlns="http://schemas.openxmlformats.org/spreadsheetml/2006/main" count="259" uniqueCount="206">
  <si>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</si>
  <si>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</si>
  <si>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</si>
  <si>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</si>
  <si>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за пределами планового периода</t>
  </si>
  <si>
    <t>Сумма</t>
  </si>
  <si>
    <t>Год начала закупки</t>
  </si>
  <si>
    <t>Коды строк</t>
  </si>
  <si>
    <t>№ п/п</t>
  </si>
  <si>
    <t>Раздел 1. Поступления и выплаты</t>
  </si>
  <si>
    <t>Остаток средств на начало текущего финансового года</t>
  </si>
  <si>
    <t>Остаток средств на конец текущего финансового года</t>
  </si>
  <si>
    <t>0001</t>
  </si>
  <si>
    <t>0002</t>
  </si>
  <si>
    <t>х</t>
  </si>
  <si>
    <t>Доходы, всего:</t>
  </si>
  <si>
    <t>1000</t>
  </si>
  <si>
    <t>1100</t>
  </si>
  <si>
    <t xml:space="preserve">   доходы от собственности, всего</t>
  </si>
  <si>
    <t xml:space="preserve">   доходы от оказания услуг, работ, компенсации затрат учреждений, всего</t>
  </si>
  <si>
    <t>1200</t>
  </si>
  <si>
    <t xml:space="preserve">   доходы от штрафов, пеней, иных сумм принудительного изъятия, всего</t>
  </si>
  <si>
    <t>1300</t>
  </si>
  <si>
    <t xml:space="preserve">   безвозмездные денежные поступления, всего</t>
  </si>
  <si>
    <t>1400</t>
  </si>
  <si>
    <t xml:space="preserve">   прочие доходы, всего</t>
  </si>
  <si>
    <t>1500</t>
  </si>
  <si>
    <t xml:space="preserve">   доходы от операций с активами, всего</t>
  </si>
  <si>
    <t>1900</t>
  </si>
  <si>
    <t xml:space="preserve">   прочие поступления, всего</t>
  </si>
  <si>
    <t>1980</t>
  </si>
  <si>
    <t>1210</t>
  </si>
  <si>
    <t>1220</t>
  </si>
  <si>
    <t>1230</t>
  </si>
  <si>
    <t xml:space="preserve">       субсидии на финансовое обеспечение выполнения государственного (муниципального) задания за счет средств бюджета публично-правого образования, создавшего учреждение </t>
  </si>
  <si>
    <t xml:space="preserve">       субсидии на финансовое обеспечение выполнения государственного (муниципального) задания за счет средств бюджета Федерального фонда обязательного медицинского страхования</t>
  </si>
  <si>
    <t xml:space="preserve">       субвенции на финансовое обеспечение выполнения государственного (муниципального) задания за счет средств вышестоящих бюджетов</t>
  </si>
  <si>
    <t xml:space="preserve">       целевые субсидии</t>
  </si>
  <si>
    <t>1510</t>
  </si>
  <si>
    <t xml:space="preserve">       субсидии на осуществление капитальных вложений</t>
  </si>
  <si>
    <t>1520</t>
  </si>
  <si>
    <t xml:space="preserve">       поступления от оказания услуг (выполнения работ) на платной основе</t>
  </si>
  <si>
    <t>1240</t>
  </si>
  <si>
    <t xml:space="preserve">       поступления от иной, приносящей доход, деятельности</t>
  </si>
  <si>
    <t>1530</t>
  </si>
  <si>
    <t xml:space="preserve">       увеличение остатков денежных средств за счет возврата дебиторской задолженности прошлых лет</t>
  </si>
  <si>
    <t>1981</t>
  </si>
  <si>
    <t>Расходы, всего:</t>
  </si>
  <si>
    <t>2000</t>
  </si>
  <si>
    <t xml:space="preserve">   на выплаты персоналу, всего</t>
  </si>
  <si>
    <t>2100</t>
  </si>
  <si>
    <t>2200</t>
  </si>
  <si>
    <t xml:space="preserve">   социальные и иные выплаты населению, всего</t>
  </si>
  <si>
    <t xml:space="preserve">   уплата налогов, сборов и иных платежей, всего</t>
  </si>
  <si>
    <t>2300</t>
  </si>
  <si>
    <t>2400</t>
  </si>
  <si>
    <t>2500</t>
  </si>
  <si>
    <t>2600</t>
  </si>
  <si>
    <t xml:space="preserve">   безвозмездные перечисления организациям и физическим лицам, всего</t>
  </si>
  <si>
    <t xml:space="preserve">   прочие выплаты (кроме выплат на закупку товаров, работ, услуг)</t>
  </si>
  <si>
    <t xml:space="preserve">   расходы на закупку товаров, работ, услуг, всего</t>
  </si>
  <si>
    <t xml:space="preserve">       из них:</t>
  </si>
  <si>
    <t xml:space="preserve">       в том числе:</t>
  </si>
  <si>
    <t xml:space="preserve">         в том числе:</t>
  </si>
  <si>
    <t xml:space="preserve">         оплата труда</t>
  </si>
  <si>
    <t>2110</t>
  </si>
  <si>
    <t xml:space="preserve">         прочие выплаты персоналу, в том числе компенсационного характера</t>
  </si>
  <si>
    <t>2120</t>
  </si>
  <si>
    <t xml:space="preserve">         иные выплаты, за исключением фонда оплаты труда учреждения, для выполнения отдельных полномочий</t>
  </si>
  <si>
    <t>2130</t>
  </si>
  <si>
    <t xml:space="preserve">   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</si>
  <si>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</si>
  <si>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 xml:space="preserve">             в том числе:</t>
  </si>
  <si>
    <t xml:space="preserve">             на выплаты по оплате труда</t>
  </si>
  <si>
    <t>2141</t>
  </si>
  <si>
    <t xml:space="preserve">             на иные выплаты работникам</t>
  </si>
  <si>
    <t>2142</t>
  </si>
  <si>
    <t xml:space="preserve">         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</si>
  <si>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</si>
  <si>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 xml:space="preserve">             на оплату труда стажеров</t>
  </si>
  <si>
    <t>2171</t>
  </si>
  <si>
    <t xml:space="preserve">             на иные выплаты гражданским лицам (денежное содержание)</t>
  </si>
  <si>
    <t>2172</t>
  </si>
  <si>
    <t xml:space="preserve">         социальные выплаты гражданам, кроме публичных нормативных социальных выплат</t>
  </si>
  <si>
    <t>2210</t>
  </si>
  <si>
    <t xml:space="preserve">             из них:</t>
  </si>
  <si>
    <t xml:space="preserve">             пособия, компенсации и иные социальные выплаты гражданам, кроме публичных нормативных обязательств</t>
  </si>
  <si>
    <t>2211</t>
  </si>
  <si>
    <t xml:space="preserve">         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</si>
  <si>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</si>
  <si>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 xml:space="preserve">         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</si>
  <si>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</si>
  <si>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 xml:space="preserve">         социальное обеспечение детей-сирот и детей, оставшихся без попечения родителей</t>
  </si>
  <si>
    <t>2240</t>
  </si>
  <si>
    <t xml:space="preserve">         из них:</t>
  </si>
  <si>
    <t xml:space="preserve">         налог на имущество организаций и земельный налог</t>
  </si>
  <si>
    <t>2310</t>
  </si>
  <si>
    <t xml:space="preserve">   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</si>
  <si>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</si>
  <si>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 xml:space="preserve">         уплата штрафов (в том числе административных), пеней, иных платежей</t>
  </si>
  <si>
    <t>2330</t>
  </si>
  <si>
    <t xml:space="preserve">         гранты, предоставляемые другим организациям и физическим лицам</t>
  </si>
  <si>
    <t>2410</t>
  </si>
  <si>
    <t xml:space="preserve">        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</si>
  <si>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</si>
  <si>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2610</t>
  </si>
  <si>
    <t xml:space="preserve">         закупку товаров, работ, услуг в сфере информационно-коммуникационных технологий</t>
  </si>
  <si>
    <t>2620</t>
  </si>
  <si>
    <t xml:space="preserve">         закупку товаров, работ, услуг в целях капитального ремонта муниципального имущества</t>
  </si>
  <si>
    <t>2630</t>
  </si>
  <si>
    <t xml:space="preserve">         прочую закупку товаров, работ и услуг, всего</t>
  </si>
  <si>
    <t>2640</t>
  </si>
  <si>
    <t xml:space="preserve">         капитальные вложения в объекты муниципальной собственности, всего</t>
  </si>
  <si>
    <t>2650</t>
  </si>
  <si>
    <t xml:space="preserve">              в том числе:</t>
  </si>
  <si>
    <t xml:space="preserve">              приобретение объектов недвижимого имущества муниципальными учреждениями</t>
  </si>
  <si>
    <t>2651</t>
  </si>
  <si>
    <t xml:space="preserve">              строительство (реконструкция) объектов недвижимого имущества муниципальными учреждениями</t>
  </si>
  <si>
    <t>2652</t>
  </si>
  <si>
    <t>Выплаты, уменьшающие доход, всего:</t>
  </si>
  <si>
    <t>3000</t>
  </si>
  <si>
    <t xml:space="preserve">   в том числе:</t>
  </si>
  <si>
    <t xml:space="preserve">   налог на прибыль</t>
  </si>
  <si>
    <t xml:space="preserve">   налог на добавленную стоимость</t>
  </si>
  <si>
    <t xml:space="preserve">   прочие налоги, уменьшающие доход</t>
  </si>
  <si>
    <t>3010</t>
  </si>
  <si>
    <t>3020</t>
  </si>
  <si>
    <t>3030</t>
  </si>
  <si>
    <t>Прочие выплаты, всего:</t>
  </si>
  <si>
    <t>4000</t>
  </si>
  <si>
    <t xml:space="preserve">   из них:</t>
  </si>
  <si>
    <t xml:space="preserve">   возврат в бюджет средств субсидии</t>
  </si>
  <si>
    <t>4010</t>
  </si>
  <si>
    <t>Раздел 2. Сведения по выплатам на закупки товаров, работ, услуг</t>
  </si>
  <si>
    <t>Выплаты на закупку товаров, работ, услуг, всего</t>
  </si>
  <si>
    <t>1.1</t>
  </si>
  <si>
    <t xml:space="preserve">   по контрактам (договорам), заключенным до начала текущего финансового года без применения норм Федерального закона от 5.04.2013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 ст. 5135) (далее - Федеральный закон № 223-ФЗ)</t>
  </si>
  <si>
    <t>1.2</t>
  </si>
  <si>
    <t xml:space="preserve">  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</si>
  <si>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</t>
  </si>
  <si>
    <t xml:space="preserve">  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</si>
  <si>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1.4</t>
  </si>
  <si>
    <t xml:space="preserve">  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</si>
  <si>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1.4.1</t>
  </si>
  <si>
    <t xml:space="preserve">       за счет субсидий, предоставляемых на финансовое обеспечение выполнения муниципального задания</t>
  </si>
  <si>
    <t xml:space="preserve">          в том числе:</t>
  </si>
  <si>
    <t xml:space="preserve">          в соответствии с Федеральным законом № 44-ФЗ</t>
  </si>
  <si>
    <t xml:space="preserve">          в соответствии с Федеральным законом № 223-ФЗ</t>
  </si>
  <si>
    <t>1.4.1.1</t>
  </si>
  <si>
    <t>1.4.1.2</t>
  </si>
  <si>
    <t xml:space="preserve">       за счет субсидий, предоставляемых в соответствии с абзацем вторым пункта 1 статьи 78.1 Бюджетного кодекса Российской Федерации</t>
  </si>
  <si>
    <t>1.4.2</t>
  </si>
  <si>
    <t>1.4.2.1</t>
  </si>
  <si>
    <t>1.4.2.2</t>
  </si>
  <si>
    <t>1.4.3</t>
  </si>
  <si>
    <t xml:space="preserve">       за счет субсидий, предоставляемых на осуществление капитальных вложений</t>
  </si>
  <si>
    <t>1.4.4</t>
  </si>
  <si>
    <t xml:space="preserve">       за счет средств обязательного медицинского страхования</t>
  </si>
  <si>
    <t>1.4.5</t>
  </si>
  <si>
    <t xml:space="preserve">       за счет прочих источников финансового обеспечения</t>
  </si>
  <si>
    <t>1.4.5.1</t>
  </si>
  <si>
    <t>1.4.5.2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</si>
  <si>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</si>
  <si>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 xml:space="preserve">       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</si>
  <si>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</si>
  <si>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Коды</t>
  </si>
  <si>
    <t>по ОКЕИ</t>
  </si>
  <si>
    <t>КПП</t>
  </si>
  <si>
    <t>ИНН</t>
  </si>
  <si>
    <t>по Сводному реестру</t>
  </si>
  <si>
    <t>глава по БК</t>
  </si>
  <si>
    <t>Дата</t>
  </si>
  <si>
    <t>Единица измерения, руб.</t>
  </si>
  <si>
    <t>Орган, осуществляющий</t>
  </si>
  <si>
    <r>
      <t xml:space="preserve">функции и полномочия учредителя    </t>
    </r>
    <r>
      <rPr>
        <i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Управление образования администрации города Белгорода</t>
    </r>
  </si>
  <si>
    <t>УТВЕРЖДАЮ:</t>
  </si>
  <si>
    <t>КВФО - 4</t>
  </si>
  <si>
    <t>родите+платные</t>
  </si>
  <si>
    <t>КВФО - 5</t>
  </si>
  <si>
    <t>прочие по КВФО - 2</t>
  </si>
  <si>
    <t>не заполняем</t>
  </si>
  <si>
    <t>многодетные по 262 статье</t>
  </si>
  <si>
    <t>только!!! Земля и имущество</t>
  </si>
  <si>
    <t>2910005+транспортный</t>
  </si>
  <si>
    <t>ВСЕ ОСТАЛЬНОЕ</t>
  </si>
  <si>
    <t xml:space="preserve">Муниципальное бюджетное общеобразовательное учреждение "Средняя общеобразовательная                                    школа № 49 с углубленным изучением отдельных предметов" г.Белгорода </t>
  </si>
  <si>
    <t>(уточненный)</t>
  </si>
  <si>
    <t xml:space="preserve">         закупку энергетических  ресурсов </t>
  </si>
  <si>
    <t>Директор МБОУ СОШ №49</t>
  </si>
  <si>
    <r>
      <rPr>
        <sz val="10"/>
        <rFont val="Arial"/>
        <family val="2"/>
      </rPr>
      <t>_______________</t>
    </r>
    <r>
      <rPr>
        <b/>
        <sz val="10"/>
        <rFont val="Arial"/>
        <family val="2"/>
      </rPr>
      <t xml:space="preserve"> И.Н. Ламанова</t>
    </r>
  </si>
  <si>
    <t>пересортица по 244 и 247</t>
  </si>
  <si>
    <t>Л.Е. Шумакова</t>
  </si>
  <si>
    <t>О.В. Неверова</t>
  </si>
  <si>
    <t>"____" _____________ 2023 г.</t>
  </si>
  <si>
    <t>План финансово-хозяйственной деятельности на 2023 год</t>
  </si>
  <si>
    <t>и плановый период 2024 и 2025 годов</t>
  </si>
  <si>
    <t>от "03" апреля 2023 г.</t>
  </si>
  <si>
    <t>14301381</t>
  </si>
  <si>
    <t>871</t>
  </si>
  <si>
    <t>14303520</t>
  </si>
  <si>
    <t>на 2023 г. текущий финансовый год</t>
  </si>
  <si>
    <t xml:space="preserve"> на 2024 г. первый год планового периода</t>
  </si>
  <si>
    <t>на 2025 г. второй год планового периода</t>
  </si>
  <si>
    <t>Начальник планово-экономического отдела</t>
  </si>
  <si>
    <t>Исполнитель: ведущий экономист</t>
  </si>
  <si>
    <t>"03" апреля 2023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</si>
</sst>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Alignment="1">
      <alignment horizontal="right"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4" fillId="33" borderId="13" xfId="0" applyFont="1" applyFill="1" applyBorder="1" applyAlignment="1">
      <alignment horizontal="center"/>
    </xf>
    <xf numFmtId="0" fontId="44" fillId="33" borderId="0" xfId="0" applyFont="1" applyFill="1" applyAlignment="1">
      <alignment/>
    </xf>
    <xf numFmtId="49" fontId="42" fillId="33" borderId="13" xfId="0" applyNumberFormat="1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4" fontId="42" fillId="33" borderId="13" xfId="0" applyNumberFormat="1" applyFont="1" applyFill="1" applyBorder="1" applyAlignment="1">
      <alignment/>
    </xf>
    <xf numFmtId="4" fontId="42" fillId="33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/>
    </xf>
    <xf numFmtId="4" fontId="45" fillId="33" borderId="13" xfId="0" applyNumberFormat="1" applyFont="1" applyFill="1" applyBorder="1" applyAlignment="1">
      <alignment horizontal="right"/>
    </xf>
    <xf numFmtId="4" fontId="42" fillId="33" borderId="13" xfId="0" applyNumberFormat="1" applyFont="1" applyFill="1" applyBorder="1" applyAlignment="1">
      <alignment horizontal="right"/>
    </xf>
    <xf numFmtId="0" fontId="42" fillId="33" borderId="13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5" fillId="33" borderId="0" xfId="0" applyFont="1" applyFill="1" applyAlignment="1">
      <alignment horizontal="center"/>
    </xf>
    <xf numFmtId="14" fontId="42" fillId="33" borderId="16" xfId="0" applyNumberFormat="1" applyFont="1" applyFill="1" applyBorder="1" applyAlignment="1">
      <alignment horizontal="center"/>
    </xf>
    <xf numFmtId="4" fontId="45" fillId="33" borderId="13" xfId="0" applyNumberFormat="1" applyFont="1" applyFill="1" applyBorder="1" applyAlignment="1">
      <alignment/>
    </xf>
    <xf numFmtId="49" fontId="42" fillId="34" borderId="13" xfId="0" applyNumberFormat="1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4" fontId="42" fillId="34" borderId="13" xfId="0" applyNumberFormat="1" applyFont="1" applyFill="1" applyBorder="1" applyAlignment="1">
      <alignment/>
    </xf>
    <xf numFmtId="0" fontId="42" fillId="33" borderId="0" xfId="0" applyFont="1" applyFill="1" applyAlignment="1">
      <alignment/>
    </xf>
    <xf numFmtId="4" fontId="42" fillId="0" borderId="13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2" fillId="33" borderId="17" xfId="0" applyFont="1" applyFill="1" applyBorder="1" applyAlignment="1">
      <alignment wrapText="1"/>
    </xf>
    <xf numFmtId="0" fontId="42" fillId="33" borderId="18" xfId="0" applyFont="1" applyFill="1" applyBorder="1" applyAlignment="1">
      <alignment wrapText="1"/>
    </xf>
    <xf numFmtId="0" fontId="45" fillId="34" borderId="17" xfId="0" applyFont="1" applyFill="1" applyBorder="1" applyAlignment="1">
      <alignment wrapText="1"/>
    </xf>
    <xf numFmtId="0" fontId="45" fillId="34" borderId="18" xfId="0" applyFont="1" applyFill="1" applyBorder="1" applyAlignment="1">
      <alignment wrapText="1"/>
    </xf>
    <xf numFmtId="0" fontId="43" fillId="33" borderId="13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5" fillId="34" borderId="17" xfId="0" applyFont="1" applyFill="1" applyBorder="1" applyAlignment="1">
      <alignment/>
    </xf>
    <xf numFmtId="0" fontId="45" fillId="34" borderId="18" xfId="0" applyFont="1" applyFill="1" applyBorder="1" applyAlignment="1">
      <alignment/>
    </xf>
    <xf numFmtId="0" fontId="44" fillId="33" borderId="13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left" wrapText="1"/>
    </xf>
    <xf numFmtId="0" fontId="42" fillId="33" borderId="18" xfId="0" applyFont="1" applyFill="1" applyBorder="1" applyAlignment="1">
      <alignment horizontal="left" wrapText="1"/>
    </xf>
    <xf numFmtId="0" fontId="45" fillId="33" borderId="17" xfId="0" applyFont="1" applyFill="1" applyBorder="1" applyAlignment="1">
      <alignment wrapText="1"/>
    </xf>
    <xf numFmtId="0" fontId="45" fillId="33" borderId="18" xfId="0" applyFont="1" applyFill="1" applyBorder="1" applyAlignment="1">
      <alignment wrapText="1"/>
    </xf>
    <xf numFmtId="0" fontId="45" fillId="33" borderId="17" xfId="0" applyFont="1" applyFill="1" applyBorder="1" applyAlignment="1">
      <alignment horizontal="left"/>
    </xf>
    <xf numFmtId="0" fontId="45" fillId="33" borderId="18" xfId="0" applyFont="1" applyFill="1" applyBorder="1" applyAlignment="1">
      <alignment horizontal="left"/>
    </xf>
    <xf numFmtId="0" fontId="42" fillId="33" borderId="18" xfId="0" applyFont="1" applyFill="1" applyBorder="1" applyAlignment="1">
      <alignment horizontal="left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2" fillId="33" borderId="17" xfId="0" applyFont="1" applyFill="1" applyBorder="1" applyAlignment="1">
      <alignment horizontal="left"/>
    </xf>
    <xf numFmtId="0" fontId="5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 wrapText="1"/>
    </xf>
    <xf numFmtId="4" fontId="45" fillId="34" borderId="13" xfId="0" applyNumberFormat="1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6"/>
  <sheetViews>
    <sheetView tabSelected="1" zoomScalePageLayoutView="0" workbookViewId="0" topLeftCell="A110">
      <selection activeCell="F132" sqref="F132"/>
    </sheetView>
  </sheetViews>
  <sheetFormatPr defaultColWidth="8.8515625" defaultRowHeight="15"/>
  <cols>
    <col min="1" max="1" width="8.8515625" style="1" customWidth="1"/>
    <col min="2" max="2" width="52.8515625" style="1" customWidth="1"/>
    <col min="3" max="3" width="8.8515625" style="1" customWidth="1"/>
    <col min="4" max="4" width="10.140625" style="1" customWidth="1"/>
    <col min="5" max="5" width="8.8515625" style="1" customWidth="1"/>
    <col min="6" max="6" width="15.57421875" style="1" customWidth="1"/>
    <col min="7" max="7" width="15.140625" style="1" customWidth="1"/>
    <col min="8" max="8" width="13.57421875" style="1" customWidth="1"/>
    <col min="9" max="9" width="13.8515625" style="1" customWidth="1"/>
    <col min="10" max="10" width="18.140625" style="1" hidden="1" customWidth="1"/>
    <col min="11" max="13" width="13.8515625" style="1" hidden="1" customWidth="1"/>
    <col min="14" max="14" width="8.8515625" style="1" hidden="1" customWidth="1"/>
    <col min="15" max="22" width="8.8515625" style="1" customWidth="1"/>
    <col min="23" max="16384" width="8.8515625" style="1" customWidth="1"/>
  </cols>
  <sheetData>
    <row r="1" spans="6:10" ht="13.5" customHeight="1">
      <c r="F1" s="63" t="s">
        <v>175</v>
      </c>
      <c r="G1" s="63"/>
      <c r="H1" s="63"/>
      <c r="I1" s="63"/>
      <c r="J1" s="2"/>
    </row>
    <row r="2" spans="6:10" ht="12.75">
      <c r="F2" s="63" t="s">
        <v>188</v>
      </c>
      <c r="G2" s="63"/>
      <c r="H2" s="63"/>
      <c r="I2" s="63"/>
      <c r="J2" s="2"/>
    </row>
    <row r="3" spans="6:10" ht="15" customHeight="1">
      <c r="F3" s="63" t="s">
        <v>189</v>
      </c>
      <c r="G3" s="63"/>
      <c r="H3" s="63"/>
      <c r="I3" s="63"/>
      <c r="J3" s="2"/>
    </row>
    <row r="4" spans="6:10" ht="15.75" customHeight="1">
      <c r="F4" s="65" t="s">
        <v>193</v>
      </c>
      <c r="G4" s="65"/>
      <c r="H4" s="65"/>
      <c r="I4" s="65"/>
      <c r="J4" s="3"/>
    </row>
    <row r="5" spans="6:10" ht="12.75">
      <c r="F5" s="4"/>
      <c r="G5" s="4"/>
      <c r="H5" s="4"/>
      <c r="I5" s="4"/>
      <c r="J5" s="3"/>
    </row>
    <row r="6" spans="6:10" ht="12.75">
      <c r="F6" s="4"/>
      <c r="G6" s="4"/>
      <c r="H6" s="4"/>
      <c r="I6" s="4"/>
      <c r="J6" s="3"/>
    </row>
    <row r="7" spans="1:8" ht="12.75">
      <c r="A7" s="46" t="s">
        <v>194</v>
      </c>
      <c r="B7" s="46"/>
      <c r="C7" s="46"/>
      <c r="D7" s="46"/>
      <c r="E7" s="46"/>
      <c r="F7" s="46"/>
      <c r="G7" s="46"/>
      <c r="H7" s="46"/>
    </row>
    <row r="8" spans="1:8" ht="12.75">
      <c r="A8" s="46" t="s">
        <v>195</v>
      </c>
      <c r="B8" s="46"/>
      <c r="C8" s="46"/>
      <c r="D8" s="46"/>
      <c r="E8" s="46"/>
      <c r="F8" s="46"/>
      <c r="G8" s="46"/>
      <c r="H8" s="46"/>
    </row>
    <row r="9" spans="1:8" ht="12.75">
      <c r="A9" s="46" t="s">
        <v>186</v>
      </c>
      <c r="B9" s="46"/>
      <c r="C9" s="46"/>
      <c r="D9" s="46"/>
      <c r="E9" s="46"/>
      <c r="F9" s="46"/>
      <c r="G9" s="46"/>
      <c r="H9" s="46"/>
    </row>
    <row r="10" spans="1:8" ht="12.75">
      <c r="A10" s="25"/>
      <c r="B10" s="25"/>
      <c r="C10" s="25"/>
      <c r="D10" s="25"/>
      <c r="E10" s="25"/>
      <c r="F10" s="25"/>
      <c r="G10" s="25"/>
      <c r="H10" s="25"/>
    </row>
    <row r="11" spans="1:8" ht="12.75">
      <c r="A11" s="66" t="s">
        <v>196</v>
      </c>
      <c r="B11" s="66"/>
      <c r="C11" s="66"/>
      <c r="D11" s="66"/>
      <c r="E11" s="66"/>
      <c r="F11" s="66"/>
      <c r="G11" s="66"/>
      <c r="H11" s="66"/>
    </row>
    <row r="12" ht="13.5" thickBot="1">
      <c r="I12" s="5" t="s">
        <v>165</v>
      </c>
    </row>
    <row r="13" spans="1:9" ht="12.75">
      <c r="A13" s="1" t="s">
        <v>173</v>
      </c>
      <c r="H13" s="6" t="s">
        <v>171</v>
      </c>
      <c r="I13" s="26">
        <v>45019</v>
      </c>
    </row>
    <row r="14" spans="1:9" ht="12.75">
      <c r="A14" s="1" t="s">
        <v>174</v>
      </c>
      <c r="H14" s="6" t="s">
        <v>169</v>
      </c>
      <c r="I14" s="7" t="s">
        <v>197</v>
      </c>
    </row>
    <row r="15" spans="8:9" ht="12.75">
      <c r="H15" s="6" t="s">
        <v>170</v>
      </c>
      <c r="I15" s="7" t="s">
        <v>198</v>
      </c>
    </row>
    <row r="16" spans="1:9" ht="14.25" customHeight="1">
      <c r="A16" s="67" t="s">
        <v>185</v>
      </c>
      <c r="B16" s="67"/>
      <c r="C16" s="67"/>
      <c r="D16" s="67"/>
      <c r="E16" s="67"/>
      <c r="F16" s="67"/>
      <c r="H16" s="6" t="s">
        <v>169</v>
      </c>
      <c r="I16" s="7" t="s">
        <v>199</v>
      </c>
    </row>
    <row r="17" spans="1:9" ht="12.75">
      <c r="A17" s="67"/>
      <c r="B17" s="67"/>
      <c r="C17" s="67"/>
      <c r="D17" s="67"/>
      <c r="E17" s="67"/>
      <c r="F17" s="67"/>
      <c r="H17" s="6" t="s">
        <v>168</v>
      </c>
      <c r="I17" s="7">
        <v>3123056432</v>
      </c>
    </row>
    <row r="18" spans="8:9" ht="12.75">
      <c r="H18" s="6" t="s">
        <v>167</v>
      </c>
      <c r="I18" s="7">
        <v>312301001</v>
      </c>
    </row>
    <row r="19" spans="1:9" ht="13.5" thickBot="1">
      <c r="A19" s="1" t="s">
        <v>172</v>
      </c>
      <c r="H19" s="6" t="s">
        <v>166</v>
      </c>
      <c r="I19" s="8">
        <v>383</v>
      </c>
    </row>
    <row r="21" spans="1:9" ht="12.75">
      <c r="A21" s="46" t="s">
        <v>9</v>
      </c>
      <c r="B21" s="46"/>
      <c r="C21" s="46"/>
      <c r="D21" s="46"/>
      <c r="E21" s="46"/>
      <c r="F21" s="46"/>
      <c r="G21" s="46"/>
      <c r="H21" s="46"/>
      <c r="I21" s="46"/>
    </row>
    <row r="23" spans="1:9" ht="14.25" customHeight="1">
      <c r="A23" s="45" t="s">
        <v>0</v>
      </c>
      <c r="B23" s="45"/>
      <c r="C23" s="45" t="s">
        <v>1</v>
      </c>
      <c r="D23" s="53" t="s">
        <v>2</v>
      </c>
      <c r="E23" s="45" t="s">
        <v>3</v>
      </c>
      <c r="F23" s="38" t="s">
        <v>5</v>
      </c>
      <c r="G23" s="38"/>
      <c r="H23" s="38"/>
      <c r="I23" s="38"/>
    </row>
    <row r="24" spans="1:9" s="10" customFormat="1" ht="48" customHeight="1">
      <c r="A24" s="45"/>
      <c r="B24" s="45"/>
      <c r="C24" s="45"/>
      <c r="D24" s="53"/>
      <c r="E24" s="45"/>
      <c r="F24" s="9" t="s">
        <v>200</v>
      </c>
      <c r="G24" s="9" t="s">
        <v>201</v>
      </c>
      <c r="H24" s="9" t="s">
        <v>202</v>
      </c>
      <c r="I24" s="9" t="s">
        <v>4</v>
      </c>
    </row>
    <row r="25" spans="1:9" s="12" customFormat="1" ht="11.25">
      <c r="A25" s="47">
        <v>1</v>
      </c>
      <c r="B25" s="48"/>
      <c r="C25" s="11">
        <v>2</v>
      </c>
      <c r="D25" s="11">
        <v>3</v>
      </c>
      <c r="E25" s="11">
        <v>4</v>
      </c>
      <c r="F25" s="11">
        <v>5</v>
      </c>
      <c r="G25" s="11">
        <v>6</v>
      </c>
      <c r="H25" s="11">
        <v>7</v>
      </c>
      <c r="I25" s="11">
        <v>8</v>
      </c>
    </row>
    <row r="26" spans="1:9" ht="12.75">
      <c r="A26" s="49" t="s">
        <v>10</v>
      </c>
      <c r="B26" s="50"/>
      <c r="C26" s="13" t="s">
        <v>12</v>
      </c>
      <c r="D26" s="14" t="s">
        <v>14</v>
      </c>
      <c r="E26" s="14" t="s">
        <v>14</v>
      </c>
      <c r="F26" s="15">
        <v>941096.15</v>
      </c>
      <c r="G26" s="15"/>
      <c r="H26" s="15"/>
      <c r="I26" s="15"/>
    </row>
    <row r="27" spans="1:9" ht="12.75">
      <c r="A27" s="49" t="s">
        <v>11</v>
      </c>
      <c r="B27" s="50"/>
      <c r="C27" s="13" t="s">
        <v>13</v>
      </c>
      <c r="D27" s="14" t="s">
        <v>14</v>
      </c>
      <c r="E27" s="14" t="s">
        <v>14</v>
      </c>
      <c r="F27" s="15"/>
      <c r="G27" s="15"/>
      <c r="H27" s="15"/>
      <c r="I27" s="15"/>
    </row>
    <row r="28" spans="1:12" ht="12.75">
      <c r="A28" s="51" t="s">
        <v>15</v>
      </c>
      <c r="B28" s="52"/>
      <c r="C28" s="28" t="s">
        <v>16</v>
      </c>
      <c r="D28" s="29"/>
      <c r="E28" s="29"/>
      <c r="F28" s="68">
        <f>F30+F31+F36+F37+F38+F43+F44</f>
        <v>130734277</v>
      </c>
      <c r="G28" s="68">
        <f>G30+G31+G36+G37+G38+G43+G44</f>
        <v>135589000</v>
      </c>
      <c r="H28" s="68">
        <f>H30+H31+H36+H37+H38+H43+H44</f>
        <v>139529000</v>
      </c>
      <c r="I28" s="30">
        <f>I30+I31+I36+I37+I38+I43+I44</f>
        <v>0</v>
      </c>
      <c r="J28" s="16">
        <f>F28+F26-F47</f>
        <v>0</v>
      </c>
      <c r="K28" s="16">
        <f>G28-G47</f>
        <v>0</v>
      </c>
      <c r="L28" s="16">
        <f>H28-H47</f>
        <v>0</v>
      </c>
    </row>
    <row r="29" spans="1:9" ht="12.75">
      <c r="A29" s="34" t="s">
        <v>121</v>
      </c>
      <c r="B29" s="35"/>
      <c r="C29" s="13"/>
      <c r="D29" s="14"/>
      <c r="E29" s="14"/>
      <c r="F29" s="15"/>
      <c r="G29" s="15"/>
      <c r="H29" s="15"/>
      <c r="I29" s="15"/>
    </row>
    <row r="30" spans="1:9" ht="12.75">
      <c r="A30" s="34" t="s">
        <v>18</v>
      </c>
      <c r="B30" s="35"/>
      <c r="C30" s="13" t="s">
        <v>17</v>
      </c>
      <c r="D30" s="14">
        <v>120</v>
      </c>
      <c r="E30" s="14"/>
      <c r="F30" s="15"/>
      <c r="G30" s="15"/>
      <c r="H30" s="15"/>
      <c r="I30" s="15"/>
    </row>
    <row r="31" spans="1:9" ht="26.25" customHeight="1">
      <c r="A31" s="34" t="s">
        <v>19</v>
      </c>
      <c r="B31" s="35"/>
      <c r="C31" s="13" t="s">
        <v>20</v>
      </c>
      <c r="D31" s="14">
        <v>130</v>
      </c>
      <c r="E31" s="14"/>
      <c r="F31" s="15">
        <f>SUM(F32:F35)</f>
        <v>127234277</v>
      </c>
      <c r="G31" s="15">
        <f>SUM(G32:G35)</f>
        <v>131874000</v>
      </c>
      <c r="H31" s="15">
        <f>SUM(H32:H35)</f>
        <v>135516000</v>
      </c>
      <c r="I31" s="15">
        <f>SUM(I32:I35)</f>
        <v>0</v>
      </c>
    </row>
    <row r="32" spans="1:10" ht="39" customHeight="1">
      <c r="A32" s="34" t="s">
        <v>34</v>
      </c>
      <c r="B32" s="35"/>
      <c r="C32" s="13" t="s">
        <v>31</v>
      </c>
      <c r="D32" s="14">
        <v>130</v>
      </c>
      <c r="E32" s="14"/>
      <c r="F32" s="27">
        <v>123123277</v>
      </c>
      <c r="G32" s="27">
        <v>128074000</v>
      </c>
      <c r="H32" s="27">
        <v>131716000</v>
      </c>
      <c r="I32" s="15"/>
      <c r="J32" s="1" t="s">
        <v>176</v>
      </c>
    </row>
    <row r="33" spans="1:9" ht="39.75" customHeight="1">
      <c r="A33" s="34" t="s">
        <v>35</v>
      </c>
      <c r="B33" s="35"/>
      <c r="C33" s="13" t="s">
        <v>32</v>
      </c>
      <c r="D33" s="14">
        <v>130</v>
      </c>
      <c r="E33" s="14"/>
      <c r="F33" s="15"/>
      <c r="G33" s="15"/>
      <c r="H33" s="15"/>
      <c r="I33" s="15"/>
    </row>
    <row r="34" spans="1:9" ht="41.25" customHeight="1">
      <c r="A34" s="34" t="s">
        <v>36</v>
      </c>
      <c r="B34" s="35"/>
      <c r="C34" s="13" t="s">
        <v>33</v>
      </c>
      <c r="D34" s="14">
        <v>130</v>
      </c>
      <c r="E34" s="14"/>
      <c r="F34" s="15"/>
      <c r="G34" s="15"/>
      <c r="H34" s="15"/>
      <c r="I34" s="15"/>
    </row>
    <row r="35" spans="1:10" ht="26.25" customHeight="1">
      <c r="A35" s="34" t="s">
        <v>41</v>
      </c>
      <c r="B35" s="35"/>
      <c r="C35" s="13" t="s">
        <v>42</v>
      </c>
      <c r="D35" s="14">
        <v>130</v>
      </c>
      <c r="E35" s="14"/>
      <c r="F35" s="15">
        <v>4111000</v>
      </c>
      <c r="G35" s="15">
        <v>3800000</v>
      </c>
      <c r="H35" s="15">
        <v>3800000</v>
      </c>
      <c r="I35" s="15"/>
      <c r="J35" s="1" t="s">
        <v>177</v>
      </c>
    </row>
    <row r="36" spans="1:9" ht="27" customHeight="1">
      <c r="A36" s="34" t="s">
        <v>21</v>
      </c>
      <c r="B36" s="35"/>
      <c r="C36" s="13" t="s">
        <v>22</v>
      </c>
      <c r="D36" s="14">
        <v>140</v>
      </c>
      <c r="E36" s="14"/>
      <c r="F36" s="15"/>
      <c r="G36" s="15"/>
      <c r="H36" s="15"/>
      <c r="I36" s="15"/>
    </row>
    <row r="37" spans="1:9" s="17" customFormat="1" ht="13.5" customHeight="1">
      <c r="A37" s="34" t="s">
        <v>23</v>
      </c>
      <c r="B37" s="35"/>
      <c r="C37" s="13" t="s">
        <v>24</v>
      </c>
      <c r="D37" s="14">
        <v>150</v>
      </c>
      <c r="E37" s="14"/>
      <c r="F37" s="15"/>
      <c r="G37" s="15"/>
      <c r="H37" s="15"/>
      <c r="I37" s="15"/>
    </row>
    <row r="38" spans="1:9" s="17" customFormat="1" ht="12.75">
      <c r="A38" s="34" t="s">
        <v>25</v>
      </c>
      <c r="B38" s="35"/>
      <c r="C38" s="13" t="s">
        <v>26</v>
      </c>
      <c r="D38" s="14">
        <v>150</v>
      </c>
      <c r="E38" s="14"/>
      <c r="F38" s="15">
        <f>F40+F42</f>
        <v>3500000</v>
      </c>
      <c r="G38" s="15">
        <f>G40+G42</f>
        <v>3715000</v>
      </c>
      <c r="H38" s="15">
        <f>H40+H42</f>
        <v>4013000</v>
      </c>
      <c r="I38" s="15">
        <f>I40+I42</f>
        <v>0</v>
      </c>
    </row>
    <row r="39" spans="1:9" s="17" customFormat="1" ht="13.5" customHeight="1">
      <c r="A39" s="34" t="s">
        <v>62</v>
      </c>
      <c r="B39" s="35"/>
      <c r="C39" s="13"/>
      <c r="D39" s="14"/>
      <c r="E39" s="14"/>
      <c r="F39" s="15"/>
      <c r="G39" s="15"/>
      <c r="H39" s="15"/>
      <c r="I39" s="15"/>
    </row>
    <row r="40" spans="1:10" s="17" customFormat="1" ht="13.5" customHeight="1">
      <c r="A40" s="34" t="s">
        <v>37</v>
      </c>
      <c r="B40" s="35"/>
      <c r="C40" s="13" t="s">
        <v>38</v>
      </c>
      <c r="D40" s="14">
        <v>150</v>
      </c>
      <c r="E40" s="14"/>
      <c r="F40" s="15">
        <v>1300000</v>
      </c>
      <c r="G40" s="15">
        <v>1515000</v>
      </c>
      <c r="H40" s="15">
        <v>1813000</v>
      </c>
      <c r="I40" s="15"/>
      <c r="J40" s="17" t="s">
        <v>178</v>
      </c>
    </row>
    <row r="41" spans="1:9" s="17" customFormat="1" ht="13.5" customHeight="1">
      <c r="A41" s="34" t="s">
        <v>39</v>
      </c>
      <c r="B41" s="35"/>
      <c r="C41" s="13" t="s">
        <v>40</v>
      </c>
      <c r="D41" s="14">
        <v>160</v>
      </c>
      <c r="E41" s="14"/>
      <c r="F41" s="15"/>
      <c r="G41" s="15"/>
      <c r="H41" s="15"/>
      <c r="I41" s="15"/>
    </row>
    <row r="42" spans="1:10" s="17" customFormat="1" ht="13.5" customHeight="1">
      <c r="A42" s="34" t="s">
        <v>43</v>
      </c>
      <c r="B42" s="35"/>
      <c r="C42" s="13" t="s">
        <v>44</v>
      </c>
      <c r="D42" s="14">
        <v>150</v>
      </c>
      <c r="E42" s="14"/>
      <c r="F42" s="15">
        <v>2200000</v>
      </c>
      <c r="G42" s="15">
        <v>2200000</v>
      </c>
      <c r="H42" s="15">
        <v>2200000</v>
      </c>
      <c r="I42" s="15"/>
      <c r="J42" s="17" t="s">
        <v>179</v>
      </c>
    </row>
    <row r="43" spans="1:9" ht="12.75">
      <c r="A43" s="34" t="s">
        <v>27</v>
      </c>
      <c r="B43" s="35"/>
      <c r="C43" s="13" t="s">
        <v>28</v>
      </c>
      <c r="D43" s="14"/>
      <c r="E43" s="14"/>
      <c r="F43" s="15"/>
      <c r="G43" s="15"/>
      <c r="H43" s="15"/>
      <c r="I43" s="15"/>
    </row>
    <row r="44" spans="1:9" ht="12.75">
      <c r="A44" s="34" t="s">
        <v>29</v>
      </c>
      <c r="B44" s="35"/>
      <c r="C44" s="13" t="s">
        <v>30</v>
      </c>
      <c r="D44" s="14" t="s">
        <v>14</v>
      </c>
      <c r="E44" s="14"/>
      <c r="F44" s="15"/>
      <c r="G44" s="15"/>
      <c r="H44" s="15"/>
      <c r="I44" s="15"/>
    </row>
    <row r="45" spans="1:9" ht="12.75">
      <c r="A45" s="34" t="s">
        <v>61</v>
      </c>
      <c r="B45" s="35"/>
      <c r="C45" s="13"/>
      <c r="D45" s="14"/>
      <c r="E45" s="14"/>
      <c r="F45" s="15"/>
      <c r="G45" s="15"/>
      <c r="H45" s="15"/>
      <c r="I45" s="15"/>
    </row>
    <row r="46" spans="1:9" ht="26.25" customHeight="1">
      <c r="A46" s="34" t="s">
        <v>45</v>
      </c>
      <c r="B46" s="35"/>
      <c r="C46" s="13" t="s">
        <v>46</v>
      </c>
      <c r="D46" s="14">
        <v>510</v>
      </c>
      <c r="E46" s="14"/>
      <c r="F46" s="15"/>
      <c r="G46" s="15"/>
      <c r="H46" s="15"/>
      <c r="I46" s="15"/>
    </row>
    <row r="47" spans="1:12" ht="12.75">
      <c r="A47" s="36" t="s">
        <v>47</v>
      </c>
      <c r="B47" s="37"/>
      <c r="C47" s="28" t="s">
        <v>48</v>
      </c>
      <c r="D47" s="29" t="s">
        <v>14</v>
      </c>
      <c r="E47" s="29"/>
      <c r="F47" s="68">
        <f>F49+F62+F70+F75+F78+F80</f>
        <v>131675373.15</v>
      </c>
      <c r="G47" s="68">
        <f>G49+G62+G70+G75+G78+G80</f>
        <v>135589000</v>
      </c>
      <c r="H47" s="68">
        <f>H49+H62+H70+H75+H78+H80</f>
        <v>139529000</v>
      </c>
      <c r="I47" s="30">
        <f>I49+I62+I70+I75+I78+I80</f>
        <v>0</v>
      </c>
      <c r="J47" s="16">
        <f>F47-F28-F26</f>
        <v>5.9371814131736755E-09</v>
      </c>
      <c r="K47" s="16">
        <f>G47-G28</f>
        <v>0</v>
      </c>
      <c r="L47" s="16">
        <f>H47-H28</f>
        <v>0</v>
      </c>
    </row>
    <row r="48" spans="1:10" ht="12.75">
      <c r="A48" s="34" t="s">
        <v>121</v>
      </c>
      <c r="B48" s="35"/>
      <c r="C48" s="13"/>
      <c r="D48" s="14"/>
      <c r="E48" s="14"/>
      <c r="F48" s="15"/>
      <c r="G48" s="15"/>
      <c r="H48" s="15"/>
      <c r="I48" s="15"/>
      <c r="J48" s="16">
        <f>J47-F26</f>
        <v>-941096.1499999941</v>
      </c>
    </row>
    <row r="49" spans="1:9" ht="12.75">
      <c r="A49" s="34" t="s">
        <v>49</v>
      </c>
      <c r="B49" s="35"/>
      <c r="C49" s="13" t="s">
        <v>50</v>
      </c>
      <c r="D49" s="14">
        <v>100</v>
      </c>
      <c r="E49" s="14"/>
      <c r="F49" s="15">
        <f>F51+F52+F53+F54+F58</f>
        <v>92111846.75</v>
      </c>
      <c r="G49" s="15">
        <f>G51+G52+G53+G54+G58</f>
        <v>95886000</v>
      </c>
      <c r="H49" s="15">
        <f>H51+H52+H53+H54+H58</f>
        <v>99528000</v>
      </c>
      <c r="I49" s="15">
        <f>I51+I52+I53+I54+I58</f>
        <v>0</v>
      </c>
    </row>
    <row r="50" spans="1:9" ht="12.75">
      <c r="A50" s="34" t="s">
        <v>63</v>
      </c>
      <c r="B50" s="35"/>
      <c r="C50" s="13"/>
      <c r="D50" s="14"/>
      <c r="E50" s="14"/>
      <c r="F50" s="15"/>
      <c r="G50" s="15"/>
      <c r="H50" s="15"/>
      <c r="I50" s="15"/>
    </row>
    <row r="51" spans="1:9" ht="12.75">
      <c r="A51" s="34" t="s">
        <v>64</v>
      </c>
      <c r="B51" s="35"/>
      <c r="C51" s="13" t="s">
        <v>65</v>
      </c>
      <c r="D51" s="14">
        <v>111</v>
      </c>
      <c r="E51" s="14">
        <v>211.266</v>
      </c>
      <c r="F51" s="15">
        <f>70614000+28846.75</f>
        <v>70642846.75</v>
      </c>
      <c r="G51" s="15">
        <v>73499000</v>
      </c>
      <c r="H51" s="15">
        <v>76296000</v>
      </c>
      <c r="I51" s="15"/>
    </row>
    <row r="52" spans="1:9" ht="26.25" customHeight="1">
      <c r="A52" s="34" t="s">
        <v>66</v>
      </c>
      <c r="B52" s="35"/>
      <c r="C52" s="13" t="s">
        <v>67</v>
      </c>
      <c r="D52" s="14">
        <v>112</v>
      </c>
      <c r="E52" s="14">
        <v>212</v>
      </c>
      <c r="F52" s="15">
        <v>190000</v>
      </c>
      <c r="G52" s="15">
        <v>190000</v>
      </c>
      <c r="H52" s="15">
        <v>190000</v>
      </c>
      <c r="I52" s="15"/>
    </row>
    <row r="53" spans="1:9" ht="24.75" customHeight="1">
      <c r="A53" s="34" t="s">
        <v>68</v>
      </c>
      <c r="B53" s="35"/>
      <c r="C53" s="13" t="s">
        <v>69</v>
      </c>
      <c r="D53" s="14">
        <v>113</v>
      </c>
      <c r="E53" s="14">
        <v>226</v>
      </c>
      <c r="F53" s="15"/>
      <c r="G53" s="15"/>
      <c r="H53" s="15"/>
      <c r="I53" s="15"/>
    </row>
    <row r="54" spans="1:9" ht="39" customHeight="1">
      <c r="A54" s="34" t="s">
        <v>70</v>
      </c>
      <c r="B54" s="35"/>
      <c r="C54" s="13" t="s">
        <v>71</v>
      </c>
      <c r="D54" s="14">
        <v>119</v>
      </c>
      <c r="E54" s="14">
        <v>213</v>
      </c>
      <c r="F54" s="15">
        <f>F56+F57</f>
        <v>21279000</v>
      </c>
      <c r="G54" s="15">
        <f>G56+G57</f>
        <v>22197000</v>
      </c>
      <c r="H54" s="15">
        <f>H56+H57</f>
        <v>23042000</v>
      </c>
      <c r="I54" s="15"/>
    </row>
    <row r="55" spans="1:9" ht="12.75">
      <c r="A55" s="34" t="s">
        <v>72</v>
      </c>
      <c r="B55" s="35"/>
      <c r="C55" s="13"/>
      <c r="D55" s="14"/>
      <c r="E55" s="14"/>
      <c r="F55" s="15"/>
      <c r="G55" s="15"/>
      <c r="H55" s="15"/>
      <c r="I55" s="15"/>
    </row>
    <row r="56" spans="1:9" ht="12.75">
      <c r="A56" s="34" t="s">
        <v>73</v>
      </c>
      <c r="B56" s="35"/>
      <c r="C56" s="13" t="s">
        <v>74</v>
      </c>
      <c r="D56" s="14">
        <v>119</v>
      </c>
      <c r="E56" s="14">
        <v>213</v>
      </c>
      <c r="F56" s="15">
        <v>21279000</v>
      </c>
      <c r="G56" s="15">
        <v>22197000</v>
      </c>
      <c r="H56" s="15">
        <v>23042000</v>
      </c>
      <c r="I56" s="15"/>
    </row>
    <row r="57" spans="1:10" ht="12.75">
      <c r="A57" s="34" t="s">
        <v>75</v>
      </c>
      <c r="B57" s="35"/>
      <c r="C57" s="13" t="s">
        <v>76</v>
      </c>
      <c r="D57" s="14">
        <v>119</v>
      </c>
      <c r="E57" s="14">
        <v>213</v>
      </c>
      <c r="F57" s="15"/>
      <c r="G57" s="15"/>
      <c r="H57" s="15"/>
      <c r="I57" s="15"/>
      <c r="J57" s="1" t="s">
        <v>180</v>
      </c>
    </row>
    <row r="58" spans="1:9" ht="37.5" customHeight="1">
      <c r="A58" s="34" t="s">
        <v>77</v>
      </c>
      <c r="B58" s="35"/>
      <c r="C58" s="13" t="s">
        <v>78</v>
      </c>
      <c r="D58" s="14">
        <v>139</v>
      </c>
      <c r="E58" s="14"/>
      <c r="F58" s="15"/>
      <c r="G58" s="15"/>
      <c r="H58" s="15"/>
      <c r="I58" s="15"/>
    </row>
    <row r="59" spans="1:9" ht="12.75">
      <c r="A59" s="34" t="s">
        <v>72</v>
      </c>
      <c r="B59" s="35"/>
      <c r="C59" s="13"/>
      <c r="D59" s="14"/>
      <c r="E59" s="14"/>
      <c r="F59" s="15"/>
      <c r="G59" s="15"/>
      <c r="H59" s="15"/>
      <c r="I59" s="15"/>
    </row>
    <row r="60" spans="1:9" ht="12.75">
      <c r="A60" s="34" t="s">
        <v>79</v>
      </c>
      <c r="B60" s="35"/>
      <c r="C60" s="13" t="s">
        <v>80</v>
      </c>
      <c r="D60" s="14">
        <v>139</v>
      </c>
      <c r="E60" s="14"/>
      <c r="F60" s="15"/>
      <c r="G60" s="15"/>
      <c r="H60" s="15"/>
      <c r="I60" s="15"/>
    </row>
    <row r="61" spans="1:9" ht="12.75">
      <c r="A61" s="34" t="s">
        <v>81</v>
      </c>
      <c r="B61" s="35"/>
      <c r="C61" s="13" t="s">
        <v>82</v>
      </c>
      <c r="D61" s="14">
        <v>139</v>
      </c>
      <c r="E61" s="14"/>
      <c r="F61" s="15"/>
      <c r="G61" s="15"/>
      <c r="H61" s="15"/>
      <c r="I61" s="15"/>
    </row>
    <row r="62" spans="1:9" ht="12.75">
      <c r="A62" s="34" t="s">
        <v>52</v>
      </c>
      <c r="B62" s="35"/>
      <c r="C62" s="13" t="s">
        <v>51</v>
      </c>
      <c r="D62" s="14">
        <v>300</v>
      </c>
      <c r="E62" s="14"/>
      <c r="F62" s="15">
        <f>F64+F67+F68+F69</f>
        <v>0</v>
      </c>
      <c r="G62" s="15">
        <f>G64+G67+G68+G69</f>
        <v>0</v>
      </c>
      <c r="H62" s="15">
        <f>H64+H67+H68+H69</f>
        <v>0</v>
      </c>
      <c r="I62" s="15">
        <f>I64+I67+I68+I69</f>
        <v>0</v>
      </c>
    </row>
    <row r="63" spans="1:9" ht="12.75">
      <c r="A63" s="34" t="s">
        <v>63</v>
      </c>
      <c r="B63" s="35"/>
      <c r="C63" s="13"/>
      <c r="D63" s="14"/>
      <c r="E63" s="14"/>
      <c r="F63" s="15"/>
      <c r="G63" s="15"/>
      <c r="H63" s="15"/>
      <c r="I63" s="15"/>
    </row>
    <row r="64" spans="1:9" ht="24.75" customHeight="1">
      <c r="A64" s="34" t="s">
        <v>83</v>
      </c>
      <c r="B64" s="35"/>
      <c r="C64" s="13" t="s">
        <v>84</v>
      </c>
      <c r="D64" s="14">
        <v>320</v>
      </c>
      <c r="E64" s="14"/>
      <c r="F64" s="15">
        <f>F66</f>
        <v>0</v>
      </c>
      <c r="G64" s="15">
        <f>G66</f>
        <v>0</v>
      </c>
      <c r="H64" s="15">
        <f>H66</f>
        <v>0</v>
      </c>
      <c r="I64" s="15">
        <f>I66</f>
        <v>0</v>
      </c>
    </row>
    <row r="65" spans="1:9" ht="12.75">
      <c r="A65" s="34" t="s">
        <v>85</v>
      </c>
      <c r="B65" s="35"/>
      <c r="C65" s="13"/>
      <c r="D65" s="14"/>
      <c r="E65" s="14"/>
      <c r="F65" s="15"/>
      <c r="G65" s="15"/>
      <c r="H65" s="15"/>
      <c r="I65" s="15"/>
    </row>
    <row r="66" spans="1:10" ht="24.75" customHeight="1">
      <c r="A66" s="34" t="s">
        <v>86</v>
      </c>
      <c r="B66" s="35"/>
      <c r="C66" s="13" t="s">
        <v>87</v>
      </c>
      <c r="D66" s="14">
        <v>321</v>
      </c>
      <c r="E66" s="14">
        <v>262</v>
      </c>
      <c r="F66" s="15"/>
      <c r="G66" s="15"/>
      <c r="H66" s="15"/>
      <c r="I66" s="15"/>
      <c r="J66" s="1" t="s">
        <v>181</v>
      </c>
    </row>
    <row r="67" spans="1:9" ht="39" customHeight="1">
      <c r="A67" s="34" t="s">
        <v>88</v>
      </c>
      <c r="B67" s="35"/>
      <c r="C67" s="13" t="s">
        <v>89</v>
      </c>
      <c r="D67" s="14">
        <v>340</v>
      </c>
      <c r="E67" s="14"/>
      <c r="F67" s="15"/>
      <c r="G67" s="15"/>
      <c r="H67" s="15"/>
      <c r="I67" s="15"/>
    </row>
    <row r="68" spans="1:9" ht="51.75" customHeight="1">
      <c r="A68" s="34" t="s">
        <v>90</v>
      </c>
      <c r="B68" s="35"/>
      <c r="C68" s="13" t="s">
        <v>91</v>
      </c>
      <c r="D68" s="14">
        <v>350</v>
      </c>
      <c r="E68" s="14"/>
      <c r="F68" s="15"/>
      <c r="G68" s="15"/>
      <c r="H68" s="15"/>
      <c r="I68" s="15"/>
    </row>
    <row r="69" spans="1:9" ht="25.5" customHeight="1">
      <c r="A69" s="34" t="s">
        <v>92</v>
      </c>
      <c r="B69" s="35"/>
      <c r="C69" s="13" t="s">
        <v>93</v>
      </c>
      <c r="D69" s="14">
        <v>360</v>
      </c>
      <c r="E69" s="14"/>
      <c r="F69" s="15"/>
      <c r="G69" s="15"/>
      <c r="H69" s="15"/>
      <c r="I69" s="15"/>
    </row>
    <row r="70" spans="1:9" ht="12.75">
      <c r="A70" s="34" t="s">
        <v>53</v>
      </c>
      <c r="B70" s="35"/>
      <c r="C70" s="13" t="s">
        <v>54</v>
      </c>
      <c r="D70" s="14">
        <v>850</v>
      </c>
      <c r="E70" s="14"/>
      <c r="F70" s="15">
        <f>F72+F73+F74</f>
        <v>2582000</v>
      </c>
      <c r="G70" s="15">
        <f>G72+G73+G74</f>
        <v>2582000</v>
      </c>
      <c r="H70" s="15">
        <f>H72+H73+H74</f>
        <v>2582000</v>
      </c>
      <c r="I70" s="15">
        <f>I72+I73+I74</f>
        <v>0</v>
      </c>
    </row>
    <row r="71" spans="1:9" ht="12.75">
      <c r="A71" s="34" t="s">
        <v>94</v>
      </c>
      <c r="B71" s="35"/>
      <c r="C71" s="13"/>
      <c r="D71" s="14"/>
      <c r="E71" s="14"/>
      <c r="F71" s="15"/>
      <c r="G71" s="15"/>
      <c r="H71" s="15"/>
      <c r="I71" s="15"/>
    </row>
    <row r="72" spans="1:10" ht="12.75">
      <c r="A72" s="34" t="s">
        <v>95</v>
      </c>
      <c r="B72" s="35"/>
      <c r="C72" s="13" t="s">
        <v>96</v>
      </c>
      <c r="D72" s="14">
        <v>851</v>
      </c>
      <c r="E72" s="14">
        <v>291</v>
      </c>
      <c r="F72" s="15">
        <v>2544000</v>
      </c>
      <c r="G72" s="15">
        <v>2544000</v>
      </c>
      <c r="H72" s="15">
        <v>2544000</v>
      </c>
      <c r="I72" s="15"/>
      <c r="J72" s="1" t="s">
        <v>182</v>
      </c>
    </row>
    <row r="73" spans="1:10" ht="36.75" customHeight="1">
      <c r="A73" s="34" t="s">
        <v>97</v>
      </c>
      <c r="B73" s="35"/>
      <c r="C73" s="13" t="s">
        <v>98</v>
      </c>
      <c r="D73" s="14">
        <v>852</v>
      </c>
      <c r="E73" s="14">
        <v>291</v>
      </c>
      <c r="F73" s="15">
        <v>38000</v>
      </c>
      <c r="G73" s="15">
        <f>3000+35000</f>
        <v>38000</v>
      </c>
      <c r="H73" s="15">
        <f>3000+35000</f>
        <v>38000</v>
      </c>
      <c r="I73" s="15"/>
      <c r="J73" s="1" t="s">
        <v>183</v>
      </c>
    </row>
    <row r="74" spans="1:10" ht="26.25" customHeight="1">
      <c r="A74" s="34" t="s">
        <v>99</v>
      </c>
      <c r="B74" s="35"/>
      <c r="C74" s="13" t="s">
        <v>100</v>
      </c>
      <c r="D74" s="14">
        <v>853</v>
      </c>
      <c r="E74" s="14">
        <v>292</v>
      </c>
      <c r="F74" s="15"/>
      <c r="G74" s="15"/>
      <c r="H74" s="15"/>
      <c r="I74" s="15"/>
      <c r="J74" s="1">
        <v>2920000</v>
      </c>
    </row>
    <row r="75" spans="1:9" ht="27" customHeight="1">
      <c r="A75" s="34" t="s">
        <v>58</v>
      </c>
      <c r="B75" s="35"/>
      <c r="C75" s="13" t="s">
        <v>55</v>
      </c>
      <c r="D75" s="14" t="s">
        <v>14</v>
      </c>
      <c r="E75" s="14"/>
      <c r="F75" s="15"/>
      <c r="G75" s="15"/>
      <c r="H75" s="15"/>
      <c r="I75" s="15"/>
    </row>
    <row r="76" spans="1:9" ht="13.5" customHeight="1">
      <c r="A76" s="34" t="s">
        <v>94</v>
      </c>
      <c r="B76" s="35"/>
      <c r="C76" s="13"/>
      <c r="D76" s="14"/>
      <c r="E76" s="14"/>
      <c r="F76" s="15"/>
      <c r="G76" s="15"/>
      <c r="H76" s="15"/>
      <c r="I76" s="15"/>
    </row>
    <row r="77" spans="1:9" ht="27" customHeight="1">
      <c r="A77" s="54" t="s">
        <v>101</v>
      </c>
      <c r="B77" s="55"/>
      <c r="C77" s="13" t="s">
        <v>102</v>
      </c>
      <c r="D77" s="14">
        <v>810</v>
      </c>
      <c r="E77" s="14"/>
      <c r="F77" s="15"/>
      <c r="G77" s="15"/>
      <c r="H77" s="15"/>
      <c r="I77" s="15"/>
    </row>
    <row r="78" spans="1:9" s="17" customFormat="1" ht="12.75">
      <c r="A78" s="34" t="s">
        <v>59</v>
      </c>
      <c r="B78" s="35"/>
      <c r="C78" s="13" t="s">
        <v>56</v>
      </c>
      <c r="D78" s="14" t="s">
        <v>14</v>
      </c>
      <c r="E78" s="14"/>
      <c r="F78" s="15"/>
      <c r="G78" s="15"/>
      <c r="H78" s="15"/>
      <c r="I78" s="15"/>
    </row>
    <row r="79" spans="1:9" ht="38.25" customHeight="1">
      <c r="A79" s="34" t="s">
        <v>103</v>
      </c>
      <c r="B79" s="35"/>
      <c r="C79" s="13" t="s">
        <v>104</v>
      </c>
      <c r="D79" s="14">
        <v>831</v>
      </c>
      <c r="E79" s="14">
        <v>293.295</v>
      </c>
      <c r="F79" s="15"/>
      <c r="G79" s="15"/>
      <c r="H79" s="15"/>
      <c r="I79" s="15"/>
    </row>
    <row r="80" spans="1:9" ht="12.75">
      <c r="A80" s="34" t="s">
        <v>60</v>
      </c>
      <c r="B80" s="35"/>
      <c r="C80" s="13" t="s">
        <v>57</v>
      </c>
      <c r="D80" s="14" t="s">
        <v>14</v>
      </c>
      <c r="E80" s="14"/>
      <c r="F80" s="15">
        <f>F82+F83+F84+F85+F86</f>
        <v>36981526.4</v>
      </c>
      <c r="G80" s="15">
        <f>G82+G83+G84+G85+G86</f>
        <v>37121000</v>
      </c>
      <c r="H80" s="15">
        <f>H82+H83+H84+H85+H86</f>
        <v>37419000</v>
      </c>
      <c r="I80" s="15">
        <f>I82+I83+I84+I85+I86</f>
        <v>0</v>
      </c>
    </row>
    <row r="81" spans="1:9" ht="12.75">
      <c r="A81" s="34" t="s">
        <v>63</v>
      </c>
      <c r="B81" s="35"/>
      <c r="C81" s="13"/>
      <c r="D81" s="14"/>
      <c r="E81" s="14"/>
      <c r="F81" s="15"/>
      <c r="G81" s="15"/>
      <c r="H81" s="15"/>
      <c r="I81" s="15"/>
    </row>
    <row r="82" spans="1:10" ht="26.25" customHeight="1">
      <c r="A82" s="34" t="s">
        <v>187</v>
      </c>
      <c r="B82" s="35"/>
      <c r="C82" s="13" t="s">
        <v>105</v>
      </c>
      <c r="D82" s="20">
        <v>247</v>
      </c>
      <c r="E82" s="14"/>
      <c r="F82" s="15">
        <v>3170517</v>
      </c>
      <c r="G82" s="15">
        <v>3618000</v>
      </c>
      <c r="H82" s="15">
        <v>3618000</v>
      </c>
      <c r="I82" s="15"/>
      <c r="J82" s="1" t="s">
        <v>190</v>
      </c>
    </row>
    <row r="83" spans="1:9" ht="25.5" customHeight="1">
      <c r="A83" s="34" t="s">
        <v>106</v>
      </c>
      <c r="B83" s="35"/>
      <c r="C83" s="13" t="s">
        <v>107</v>
      </c>
      <c r="D83" s="14">
        <v>242</v>
      </c>
      <c r="E83" s="14"/>
      <c r="F83" s="15"/>
      <c r="G83" s="15"/>
      <c r="H83" s="15"/>
      <c r="I83" s="15"/>
    </row>
    <row r="84" spans="1:9" ht="24.75" customHeight="1">
      <c r="A84" s="34" t="s">
        <v>108</v>
      </c>
      <c r="B84" s="35"/>
      <c r="C84" s="13" t="s">
        <v>109</v>
      </c>
      <c r="D84" s="14">
        <v>243</v>
      </c>
      <c r="E84" s="14"/>
      <c r="F84" s="15"/>
      <c r="G84" s="15"/>
      <c r="H84" s="15"/>
      <c r="I84" s="15"/>
    </row>
    <row r="85" spans="1:10" ht="12.75">
      <c r="A85" s="34" t="s">
        <v>110</v>
      </c>
      <c r="B85" s="35"/>
      <c r="C85" s="13" t="s">
        <v>111</v>
      </c>
      <c r="D85" s="14">
        <v>244</v>
      </c>
      <c r="E85" s="14"/>
      <c r="F85" s="15">
        <f>25512760+1300000+6187601.85+810647.55</f>
        <v>33811009.4</v>
      </c>
      <c r="G85" s="15">
        <f>26213000+1515000+5775000</f>
        <v>33503000</v>
      </c>
      <c r="H85" s="15">
        <f>26213000+1813000+5775000</f>
        <v>33801000</v>
      </c>
      <c r="I85" s="15"/>
      <c r="J85" s="1" t="s">
        <v>184</v>
      </c>
    </row>
    <row r="86" spans="1:9" ht="26.25" customHeight="1">
      <c r="A86" s="34" t="s">
        <v>112</v>
      </c>
      <c r="B86" s="35"/>
      <c r="C86" s="13" t="s">
        <v>113</v>
      </c>
      <c r="D86" s="14">
        <v>400</v>
      </c>
      <c r="E86" s="14"/>
      <c r="F86" s="15"/>
      <c r="G86" s="15"/>
      <c r="H86" s="15"/>
      <c r="I86" s="15"/>
    </row>
    <row r="87" spans="1:9" ht="12.75">
      <c r="A87" s="34" t="s">
        <v>114</v>
      </c>
      <c r="B87" s="35"/>
      <c r="C87" s="13"/>
      <c r="D87" s="14"/>
      <c r="E87" s="14"/>
      <c r="F87" s="15"/>
      <c r="G87" s="15"/>
      <c r="H87" s="15"/>
      <c r="I87" s="15"/>
    </row>
    <row r="88" spans="1:9" ht="24.75" customHeight="1">
      <c r="A88" s="34" t="s">
        <v>115</v>
      </c>
      <c r="B88" s="35"/>
      <c r="C88" s="13" t="s">
        <v>116</v>
      </c>
      <c r="D88" s="14">
        <v>406</v>
      </c>
      <c r="E88" s="14"/>
      <c r="F88" s="15"/>
      <c r="G88" s="15"/>
      <c r="H88" s="15"/>
      <c r="I88" s="15"/>
    </row>
    <row r="89" spans="1:9" ht="26.25" customHeight="1">
      <c r="A89" s="34" t="s">
        <v>117</v>
      </c>
      <c r="B89" s="35"/>
      <c r="C89" s="13" t="s">
        <v>118</v>
      </c>
      <c r="D89" s="14">
        <v>407</v>
      </c>
      <c r="E89" s="14"/>
      <c r="F89" s="15"/>
      <c r="G89" s="15"/>
      <c r="H89" s="15"/>
      <c r="I89" s="15"/>
    </row>
    <row r="90" spans="1:9" ht="12.75">
      <c r="A90" s="56" t="s">
        <v>119</v>
      </c>
      <c r="B90" s="57"/>
      <c r="C90" s="13" t="s">
        <v>120</v>
      </c>
      <c r="D90" s="14">
        <v>100</v>
      </c>
      <c r="E90" s="14"/>
      <c r="F90" s="15">
        <f>F92+F93+F94</f>
        <v>0</v>
      </c>
      <c r="G90" s="15">
        <f>G92+G93+G94</f>
        <v>0</v>
      </c>
      <c r="H90" s="15">
        <f>H92+H93+H94</f>
        <v>0</v>
      </c>
      <c r="I90" s="15">
        <f>I92+I93+I94</f>
        <v>0</v>
      </c>
    </row>
    <row r="91" spans="1:9" ht="12.75">
      <c r="A91" s="34" t="s">
        <v>121</v>
      </c>
      <c r="B91" s="35"/>
      <c r="C91" s="13"/>
      <c r="D91" s="14"/>
      <c r="E91" s="14"/>
      <c r="F91" s="15"/>
      <c r="G91" s="15"/>
      <c r="H91" s="15"/>
      <c r="I91" s="15"/>
    </row>
    <row r="92" spans="1:9" ht="12.75">
      <c r="A92" s="34" t="s">
        <v>122</v>
      </c>
      <c r="B92" s="35"/>
      <c r="C92" s="13" t="s">
        <v>125</v>
      </c>
      <c r="D92" s="14"/>
      <c r="E92" s="14"/>
      <c r="F92" s="15"/>
      <c r="G92" s="15"/>
      <c r="H92" s="15"/>
      <c r="I92" s="15"/>
    </row>
    <row r="93" spans="1:9" ht="12.75">
      <c r="A93" s="34" t="s">
        <v>123</v>
      </c>
      <c r="B93" s="35"/>
      <c r="C93" s="13" t="s">
        <v>126</v>
      </c>
      <c r="D93" s="14"/>
      <c r="E93" s="14"/>
      <c r="F93" s="15"/>
      <c r="G93" s="15"/>
      <c r="H93" s="15"/>
      <c r="I93" s="15"/>
    </row>
    <row r="94" spans="1:9" ht="12.75">
      <c r="A94" s="34" t="s">
        <v>124</v>
      </c>
      <c r="B94" s="35"/>
      <c r="C94" s="13" t="s">
        <v>127</v>
      </c>
      <c r="D94" s="14"/>
      <c r="E94" s="14"/>
      <c r="F94" s="15"/>
      <c r="G94" s="15"/>
      <c r="H94" s="15"/>
      <c r="I94" s="15"/>
    </row>
    <row r="95" spans="1:9" ht="12.75">
      <c r="A95" s="56" t="s">
        <v>128</v>
      </c>
      <c r="B95" s="57"/>
      <c r="C95" s="13" t="s">
        <v>129</v>
      </c>
      <c r="D95" s="14" t="s">
        <v>14</v>
      </c>
      <c r="E95" s="14"/>
      <c r="F95" s="15"/>
      <c r="G95" s="15"/>
      <c r="H95" s="15"/>
      <c r="I95" s="15"/>
    </row>
    <row r="96" spans="1:9" ht="12.75">
      <c r="A96" s="34" t="s">
        <v>130</v>
      </c>
      <c r="B96" s="35"/>
      <c r="C96" s="13"/>
      <c r="D96" s="14"/>
      <c r="E96" s="14"/>
      <c r="F96" s="15"/>
      <c r="G96" s="15"/>
      <c r="H96" s="15"/>
      <c r="I96" s="15"/>
    </row>
    <row r="97" spans="1:9" ht="12.75">
      <c r="A97" s="34" t="s">
        <v>131</v>
      </c>
      <c r="B97" s="35"/>
      <c r="C97" s="13" t="s">
        <v>132</v>
      </c>
      <c r="D97" s="14">
        <v>610</v>
      </c>
      <c r="E97" s="14"/>
      <c r="F97" s="15"/>
      <c r="G97" s="15"/>
      <c r="H97" s="15"/>
      <c r="I97" s="15"/>
    </row>
    <row r="99" spans="1:9" ht="12.75">
      <c r="A99" s="46" t="s">
        <v>133</v>
      </c>
      <c r="B99" s="46"/>
      <c r="C99" s="46"/>
      <c r="D99" s="46"/>
      <c r="E99" s="46"/>
      <c r="F99" s="46"/>
      <c r="G99" s="46"/>
      <c r="H99" s="46"/>
      <c r="I99" s="46"/>
    </row>
    <row r="101" spans="1:9" ht="12.75">
      <c r="A101" s="43" t="s">
        <v>8</v>
      </c>
      <c r="B101" s="39" t="s">
        <v>0</v>
      </c>
      <c r="C101" s="40"/>
      <c r="D101" s="45" t="s">
        <v>7</v>
      </c>
      <c r="E101" s="45" t="s">
        <v>6</v>
      </c>
      <c r="F101" s="38" t="s">
        <v>5</v>
      </c>
      <c r="G101" s="38"/>
      <c r="H101" s="38"/>
      <c r="I101" s="38"/>
    </row>
    <row r="102" spans="1:9" ht="48">
      <c r="A102" s="44"/>
      <c r="B102" s="41"/>
      <c r="C102" s="42"/>
      <c r="D102" s="45"/>
      <c r="E102" s="45"/>
      <c r="F102" s="9" t="s">
        <v>200</v>
      </c>
      <c r="G102" s="9" t="s">
        <v>201</v>
      </c>
      <c r="H102" s="9" t="s">
        <v>202</v>
      </c>
      <c r="I102" s="9" t="s">
        <v>4</v>
      </c>
    </row>
    <row r="103" spans="1:9" s="12" customFormat="1" ht="11.25">
      <c r="A103" s="18">
        <v>1</v>
      </c>
      <c r="B103" s="61">
        <v>2</v>
      </c>
      <c r="C103" s="62"/>
      <c r="D103" s="19">
        <v>3</v>
      </c>
      <c r="E103" s="19">
        <v>4</v>
      </c>
      <c r="F103" s="19">
        <v>5</v>
      </c>
      <c r="G103" s="19">
        <v>6</v>
      </c>
      <c r="H103" s="19">
        <v>7</v>
      </c>
      <c r="I103" s="19">
        <v>8</v>
      </c>
    </row>
    <row r="104" spans="1:9" ht="12.75">
      <c r="A104" s="20">
        <v>1</v>
      </c>
      <c r="B104" s="58" t="s">
        <v>134</v>
      </c>
      <c r="C104" s="59"/>
      <c r="D104" s="20">
        <v>260000</v>
      </c>
      <c r="E104" s="20" t="s">
        <v>14</v>
      </c>
      <c r="F104" s="21">
        <f>F80</f>
        <v>36981526.4</v>
      </c>
      <c r="G104" s="21">
        <f>G80</f>
        <v>37121000</v>
      </c>
      <c r="H104" s="21">
        <f>H80</f>
        <v>37419000</v>
      </c>
      <c r="I104" s="21">
        <f>I80</f>
        <v>0</v>
      </c>
    </row>
    <row r="105" spans="1:9" ht="12.75">
      <c r="A105" s="14"/>
      <c r="B105" s="64" t="s">
        <v>121</v>
      </c>
      <c r="C105" s="60"/>
      <c r="D105" s="14"/>
      <c r="E105" s="14"/>
      <c r="F105" s="22"/>
      <c r="G105" s="22"/>
      <c r="H105" s="22"/>
      <c r="I105" s="22"/>
    </row>
    <row r="106" spans="1:9" ht="127.5" customHeight="1">
      <c r="A106" s="13" t="s">
        <v>135</v>
      </c>
      <c r="B106" s="54" t="s">
        <v>136</v>
      </c>
      <c r="C106" s="60"/>
      <c r="D106" s="14">
        <v>26100</v>
      </c>
      <c r="E106" s="14" t="s">
        <v>14</v>
      </c>
      <c r="F106" s="22"/>
      <c r="G106" s="22"/>
      <c r="H106" s="22"/>
      <c r="I106" s="22"/>
    </row>
    <row r="107" spans="1:9" ht="39" customHeight="1">
      <c r="A107" s="13" t="s">
        <v>137</v>
      </c>
      <c r="B107" s="54" t="s">
        <v>138</v>
      </c>
      <c r="C107" s="55"/>
      <c r="D107" s="14">
        <v>26200</v>
      </c>
      <c r="E107" s="14" t="s">
        <v>14</v>
      </c>
      <c r="F107" s="22"/>
      <c r="G107" s="22"/>
      <c r="H107" s="22"/>
      <c r="I107" s="22"/>
    </row>
    <row r="108" spans="1:9" ht="38.25" customHeight="1">
      <c r="A108" s="13" t="s">
        <v>139</v>
      </c>
      <c r="B108" s="54" t="s">
        <v>140</v>
      </c>
      <c r="C108" s="55"/>
      <c r="D108" s="14">
        <v>26300</v>
      </c>
      <c r="E108" s="14" t="s">
        <v>14</v>
      </c>
      <c r="F108" s="22">
        <v>11616949.7</v>
      </c>
      <c r="G108" s="22"/>
      <c r="H108" s="22"/>
      <c r="I108" s="22"/>
    </row>
    <row r="109" spans="1:10" ht="38.25" customHeight="1">
      <c r="A109" s="13" t="s">
        <v>141</v>
      </c>
      <c r="B109" s="34" t="s">
        <v>142</v>
      </c>
      <c r="C109" s="35"/>
      <c r="D109" s="14">
        <v>26400</v>
      </c>
      <c r="E109" s="14" t="s">
        <v>14</v>
      </c>
      <c r="F109" s="22">
        <f>F104-F108</f>
        <v>25364576.7</v>
      </c>
      <c r="G109" s="22">
        <f>G104</f>
        <v>37121000</v>
      </c>
      <c r="H109" s="22">
        <f>H104</f>
        <v>37419000</v>
      </c>
      <c r="I109" s="22">
        <f>I111+I115+I119+I120+I121</f>
        <v>0</v>
      </c>
      <c r="J109" s="16">
        <f>F104-F108</f>
        <v>25364576.7</v>
      </c>
    </row>
    <row r="110" spans="1:9" ht="12.75">
      <c r="A110" s="13"/>
      <c r="B110" s="34" t="s">
        <v>62</v>
      </c>
      <c r="C110" s="35"/>
      <c r="D110" s="14"/>
      <c r="E110" s="14" t="s">
        <v>14</v>
      </c>
      <c r="F110" s="22"/>
      <c r="G110" s="22"/>
      <c r="H110" s="22"/>
      <c r="I110" s="22"/>
    </row>
    <row r="111" spans="1:12" ht="24.75" customHeight="1">
      <c r="A111" s="13" t="s">
        <v>143</v>
      </c>
      <c r="B111" s="34" t="s">
        <v>144</v>
      </c>
      <c r="C111" s="35"/>
      <c r="D111" s="14">
        <v>26410</v>
      </c>
      <c r="E111" s="14" t="s">
        <v>14</v>
      </c>
      <c r="F111" s="22">
        <f>SUM(F113:F114)</f>
        <v>19017202.430000003</v>
      </c>
      <c r="G111" s="22">
        <f>SUM(G113:G114)</f>
        <v>29831000</v>
      </c>
      <c r="H111" s="22">
        <f>SUM(H113:H114)</f>
        <v>29831000</v>
      </c>
      <c r="I111" s="22">
        <f>SUM(I113:I114)</f>
        <v>0</v>
      </c>
      <c r="J111" s="16">
        <f>F109-F111-F115-F121</f>
        <v>0</v>
      </c>
      <c r="K111" s="16">
        <f>G109-G111-G115-G121</f>
        <v>0</v>
      </c>
      <c r="L111" s="16">
        <f>H109-H111-H115-H121</f>
        <v>0</v>
      </c>
    </row>
    <row r="112" spans="1:9" ht="12.75">
      <c r="A112" s="13"/>
      <c r="B112" s="34" t="s">
        <v>145</v>
      </c>
      <c r="C112" s="35"/>
      <c r="D112" s="14"/>
      <c r="E112" s="14" t="s">
        <v>14</v>
      </c>
      <c r="F112" s="22"/>
      <c r="G112" s="22"/>
      <c r="H112" s="22"/>
      <c r="I112" s="22"/>
    </row>
    <row r="113" spans="1:9" ht="12.75">
      <c r="A113" s="13" t="s">
        <v>148</v>
      </c>
      <c r="B113" s="34" t="s">
        <v>146</v>
      </c>
      <c r="C113" s="35"/>
      <c r="D113" s="14">
        <v>26411</v>
      </c>
      <c r="E113" s="14" t="s">
        <v>14</v>
      </c>
      <c r="F113" s="22">
        <f>25512760+F82-10476722.12+810647.55</f>
        <v>19017202.430000003</v>
      </c>
      <c r="G113" s="22">
        <f>26213000+G82</f>
        <v>29831000</v>
      </c>
      <c r="H113" s="22">
        <f>26213000+H82</f>
        <v>29831000</v>
      </c>
      <c r="I113" s="22"/>
    </row>
    <row r="114" spans="1:9" ht="12.75">
      <c r="A114" s="13" t="s">
        <v>149</v>
      </c>
      <c r="B114" s="34" t="s">
        <v>147</v>
      </c>
      <c r="C114" s="35"/>
      <c r="D114" s="14">
        <v>26412</v>
      </c>
      <c r="E114" s="14" t="s">
        <v>14</v>
      </c>
      <c r="F114" s="22"/>
      <c r="G114" s="22"/>
      <c r="H114" s="22"/>
      <c r="I114" s="22"/>
    </row>
    <row r="115" spans="1:9" ht="38.25" customHeight="1">
      <c r="A115" s="13" t="s">
        <v>151</v>
      </c>
      <c r="B115" s="34" t="s">
        <v>150</v>
      </c>
      <c r="C115" s="35"/>
      <c r="D115" s="14">
        <v>26420</v>
      </c>
      <c r="E115" s="14" t="s">
        <v>14</v>
      </c>
      <c r="F115" s="22">
        <f>SUM(F117:F118)</f>
        <v>178000</v>
      </c>
      <c r="G115" s="22">
        <f>SUM(G117:G118)</f>
        <v>1515000</v>
      </c>
      <c r="H115" s="22">
        <f>SUM(H117:H118)</f>
        <v>1813000</v>
      </c>
      <c r="I115" s="22">
        <f>SUM(I117:I118)</f>
        <v>0</v>
      </c>
    </row>
    <row r="116" spans="1:9" ht="12.75">
      <c r="A116" s="13"/>
      <c r="B116" s="34" t="s">
        <v>145</v>
      </c>
      <c r="C116" s="35"/>
      <c r="D116" s="14"/>
      <c r="E116" s="14" t="s">
        <v>14</v>
      </c>
      <c r="F116" s="22"/>
      <c r="G116" s="22"/>
      <c r="H116" s="22"/>
      <c r="I116" s="22"/>
    </row>
    <row r="117" spans="1:9" ht="12.75">
      <c r="A117" s="13" t="s">
        <v>152</v>
      </c>
      <c r="B117" s="34" t="s">
        <v>146</v>
      </c>
      <c r="C117" s="35"/>
      <c r="D117" s="14">
        <v>26421</v>
      </c>
      <c r="E117" s="14" t="s">
        <v>14</v>
      </c>
      <c r="F117" s="32">
        <f>1300000-1122000</f>
        <v>178000</v>
      </c>
      <c r="G117" s="22">
        <v>1515000</v>
      </c>
      <c r="H117" s="22">
        <v>1813000</v>
      </c>
      <c r="I117" s="22"/>
    </row>
    <row r="118" spans="1:9" ht="12.75">
      <c r="A118" s="13" t="s">
        <v>153</v>
      </c>
      <c r="B118" s="34" t="s">
        <v>147</v>
      </c>
      <c r="C118" s="35"/>
      <c r="D118" s="14">
        <v>26422</v>
      </c>
      <c r="E118" s="14" t="s">
        <v>14</v>
      </c>
      <c r="F118" s="22"/>
      <c r="G118" s="22"/>
      <c r="H118" s="22"/>
      <c r="I118" s="22"/>
    </row>
    <row r="119" spans="1:9" ht="25.5" customHeight="1">
      <c r="A119" s="13" t="s">
        <v>154</v>
      </c>
      <c r="B119" s="34" t="s">
        <v>155</v>
      </c>
      <c r="C119" s="35"/>
      <c r="D119" s="14">
        <v>26430</v>
      </c>
      <c r="E119" s="14" t="s">
        <v>14</v>
      </c>
      <c r="F119" s="22"/>
      <c r="G119" s="22"/>
      <c r="H119" s="22"/>
      <c r="I119" s="22"/>
    </row>
    <row r="120" spans="1:9" ht="12.75">
      <c r="A120" s="13" t="s">
        <v>156</v>
      </c>
      <c r="B120" s="34" t="s">
        <v>157</v>
      </c>
      <c r="C120" s="35"/>
      <c r="D120" s="14">
        <v>26440</v>
      </c>
      <c r="E120" s="14" t="s">
        <v>14</v>
      </c>
      <c r="F120" s="22"/>
      <c r="G120" s="22"/>
      <c r="H120" s="22"/>
      <c r="I120" s="22"/>
    </row>
    <row r="121" spans="1:9" ht="12.75">
      <c r="A121" s="13" t="s">
        <v>158</v>
      </c>
      <c r="B121" s="49" t="s">
        <v>159</v>
      </c>
      <c r="C121" s="50"/>
      <c r="D121" s="14">
        <v>26450</v>
      </c>
      <c r="E121" s="14" t="s">
        <v>14</v>
      </c>
      <c r="F121" s="15">
        <f>SUM(F123:F124)</f>
        <v>6169374.27</v>
      </c>
      <c r="G121" s="15">
        <f>SUM(G123:G124)</f>
        <v>5775000</v>
      </c>
      <c r="H121" s="15">
        <f>SUM(H123:H124)</f>
        <v>5775000</v>
      </c>
      <c r="I121" s="15">
        <f>SUM(I123:I124)</f>
        <v>0</v>
      </c>
    </row>
    <row r="122" spans="1:9" ht="12.75">
      <c r="A122" s="23"/>
      <c r="B122" s="34" t="s">
        <v>145</v>
      </c>
      <c r="C122" s="35"/>
      <c r="D122" s="14"/>
      <c r="E122" s="14" t="s">
        <v>14</v>
      </c>
      <c r="F122" s="15"/>
      <c r="G122" s="15"/>
      <c r="H122" s="15"/>
      <c r="I122" s="15"/>
    </row>
    <row r="123" spans="1:9" ht="12.75">
      <c r="A123" s="13" t="s">
        <v>160</v>
      </c>
      <c r="B123" s="34" t="s">
        <v>146</v>
      </c>
      <c r="C123" s="35"/>
      <c r="D123" s="14">
        <v>26451</v>
      </c>
      <c r="E123" s="14" t="s">
        <v>14</v>
      </c>
      <c r="F123" s="15">
        <f>6187601.85-18227.58</f>
        <v>6169374.27</v>
      </c>
      <c r="G123" s="15">
        <v>5775000</v>
      </c>
      <c r="H123" s="15">
        <v>5775000</v>
      </c>
      <c r="I123" s="15"/>
    </row>
    <row r="124" spans="1:9" ht="12.75">
      <c r="A124" s="13" t="s">
        <v>161</v>
      </c>
      <c r="B124" s="34" t="s">
        <v>147</v>
      </c>
      <c r="C124" s="35"/>
      <c r="D124" s="14">
        <v>26452</v>
      </c>
      <c r="E124" s="14" t="s">
        <v>14</v>
      </c>
      <c r="F124" s="15"/>
      <c r="G124" s="15"/>
      <c r="H124" s="15"/>
      <c r="I124" s="15"/>
    </row>
    <row r="125" spans="1:9" ht="37.5" customHeight="1">
      <c r="A125" s="14">
        <v>2</v>
      </c>
      <c r="B125" s="34" t="s">
        <v>162</v>
      </c>
      <c r="C125" s="35"/>
      <c r="D125" s="14">
        <v>26500</v>
      </c>
      <c r="E125" s="14" t="s">
        <v>14</v>
      </c>
      <c r="F125" s="15">
        <f>F109</f>
        <v>25364576.7</v>
      </c>
      <c r="G125" s="15">
        <f>G109</f>
        <v>37121000</v>
      </c>
      <c r="H125" s="15">
        <f>H109</f>
        <v>37419000</v>
      </c>
      <c r="I125" s="15">
        <f>I109</f>
        <v>0</v>
      </c>
    </row>
    <row r="126" spans="1:9" ht="12.75">
      <c r="A126" s="14"/>
      <c r="B126" s="34" t="s">
        <v>163</v>
      </c>
      <c r="C126" s="35"/>
      <c r="D126" s="14">
        <v>26510</v>
      </c>
      <c r="E126" s="14">
        <v>2023</v>
      </c>
      <c r="F126" s="15">
        <f>F125</f>
        <v>25364576.7</v>
      </c>
      <c r="G126" s="15">
        <f>G125</f>
        <v>37121000</v>
      </c>
      <c r="H126" s="15">
        <f>H125</f>
        <v>37419000</v>
      </c>
      <c r="I126" s="15">
        <f>I125</f>
        <v>0</v>
      </c>
    </row>
    <row r="127" spans="1:9" ht="12.75">
      <c r="A127" s="14"/>
      <c r="B127" s="34"/>
      <c r="C127" s="35"/>
      <c r="D127" s="14">
        <v>26520</v>
      </c>
      <c r="E127" s="14">
        <v>2024</v>
      </c>
      <c r="F127" s="15"/>
      <c r="G127" s="15"/>
      <c r="H127" s="15"/>
      <c r="I127" s="15"/>
    </row>
    <row r="128" spans="1:9" ht="37.5" customHeight="1">
      <c r="A128" s="14">
        <v>3</v>
      </c>
      <c r="B128" s="34" t="s">
        <v>164</v>
      </c>
      <c r="C128" s="35"/>
      <c r="D128" s="14">
        <v>26600</v>
      </c>
      <c r="E128" s="14" t="s">
        <v>14</v>
      </c>
      <c r="F128" s="15"/>
      <c r="G128" s="15"/>
      <c r="H128" s="15"/>
      <c r="I128" s="15"/>
    </row>
    <row r="129" spans="1:9" ht="12.75">
      <c r="A129" s="14"/>
      <c r="B129" s="34" t="s">
        <v>163</v>
      </c>
      <c r="C129" s="35"/>
      <c r="D129" s="14">
        <v>26610</v>
      </c>
      <c r="E129" s="14">
        <v>2023</v>
      </c>
      <c r="F129" s="15"/>
      <c r="G129" s="15"/>
      <c r="H129" s="15"/>
      <c r="I129" s="15"/>
    </row>
    <row r="130" spans="1:9" ht="12.75">
      <c r="A130" s="23"/>
      <c r="B130" s="49"/>
      <c r="C130" s="50"/>
      <c r="D130" s="14">
        <v>26620</v>
      </c>
      <c r="E130" s="14">
        <v>2024</v>
      </c>
      <c r="F130" s="23"/>
      <c r="G130" s="23"/>
      <c r="H130" s="23"/>
      <c r="I130" s="23"/>
    </row>
    <row r="132" spans="2:6" ht="12.75">
      <c r="B132" s="33" t="s">
        <v>203</v>
      </c>
      <c r="C132" s="24"/>
      <c r="E132" s="31" t="s">
        <v>191</v>
      </c>
      <c r="F132" s="31"/>
    </row>
    <row r="134" spans="2:6" ht="12.75">
      <c r="B134" s="33" t="s">
        <v>204</v>
      </c>
      <c r="C134" s="24"/>
      <c r="D134" s="66" t="s">
        <v>192</v>
      </c>
      <c r="E134" s="66"/>
      <c r="F134" s="66"/>
    </row>
    <row r="136" ht="12.75">
      <c r="B136" s="33" t="s">
        <v>205</v>
      </c>
    </row>
  </sheetData>
  <sheetProtection/>
  <mergeCells count="123">
    <mergeCell ref="A9:H9"/>
    <mergeCell ref="D134:F134"/>
    <mergeCell ref="A16:F17"/>
    <mergeCell ref="B130:C130"/>
    <mergeCell ref="B127:C127"/>
    <mergeCell ref="B128:C128"/>
    <mergeCell ref="B129:C129"/>
    <mergeCell ref="B125:C125"/>
    <mergeCell ref="B126:C126"/>
    <mergeCell ref="B113:C113"/>
    <mergeCell ref="F2:I2"/>
    <mergeCell ref="B122:C122"/>
    <mergeCell ref="B123:C123"/>
    <mergeCell ref="B105:C105"/>
    <mergeCell ref="B110:C110"/>
    <mergeCell ref="F1:I1"/>
    <mergeCell ref="F3:I3"/>
    <mergeCell ref="F4:I4"/>
    <mergeCell ref="A11:H11"/>
    <mergeCell ref="A8:H8"/>
    <mergeCell ref="A7:H7"/>
    <mergeCell ref="B121:C121"/>
    <mergeCell ref="B111:C111"/>
    <mergeCell ref="B112:C112"/>
    <mergeCell ref="B124:C124"/>
    <mergeCell ref="B116:C116"/>
    <mergeCell ref="B117:C117"/>
    <mergeCell ref="B118:C118"/>
    <mergeCell ref="B119:C119"/>
    <mergeCell ref="B120:C120"/>
    <mergeCell ref="B114:C114"/>
    <mergeCell ref="B115:C115"/>
    <mergeCell ref="A99:I99"/>
    <mergeCell ref="B104:C104"/>
    <mergeCell ref="B106:C106"/>
    <mergeCell ref="B107:C107"/>
    <mergeCell ref="B108:C108"/>
    <mergeCell ref="B109:C109"/>
    <mergeCell ref="B103:C103"/>
    <mergeCell ref="A87:B87"/>
    <mergeCell ref="A91:B91"/>
    <mergeCell ref="A96:B96"/>
    <mergeCell ref="A90:B90"/>
    <mergeCell ref="A92:B92"/>
    <mergeCell ref="A93:B93"/>
    <mergeCell ref="A94:B94"/>
    <mergeCell ref="A95:B95"/>
    <mergeCell ref="A89:B89"/>
    <mergeCell ref="A97:B97"/>
    <mergeCell ref="A77:B77"/>
    <mergeCell ref="A81:B81"/>
    <mergeCell ref="A88:B88"/>
    <mergeCell ref="A80:B80"/>
    <mergeCell ref="A82:B82"/>
    <mergeCell ref="A83:B83"/>
    <mergeCell ref="A84:B84"/>
    <mergeCell ref="A85:B85"/>
    <mergeCell ref="A86:B86"/>
    <mergeCell ref="A61:B61"/>
    <mergeCell ref="A62:B62"/>
    <mergeCell ref="A67:B67"/>
    <mergeCell ref="A70:B70"/>
    <mergeCell ref="A76:B76"/>
    <mergeCell ref="A64:B64"/>
    <mergeCell ref="A65:B65"/>
    <mergeCell ref="A66:B66"/>
    <mergeCell ref="C23:C24"/>
    <mergeCell ref="D23:D24"/>
    <mergeCell ref="E23:E24"/>
    <mergeCell ref="A39:B39"/>
    <mergeCell ref="A23:B24"/>
    <mergeCell ref="A34:B34"/>
    <mergeCell ref="A35:B35"/>
    <mergeCell ref="A36:B36"/>
    <mergeCell ref="A32:B32"/>
    <mergeCell ref="A37:B37"/>
    <mergeCell ref="A21:I21"/>
    <mergeCell ref="A25:B25"/>
    <mergeCell ref="A26:B26"/>
    <mergeCell ref="A27:B27"/>
    <mergeCell ref="A28:B28"/>
    <mergeCell ref="A33:B33"/>
    <mergeCell ref="F23:I23"/>
    <mergeCell ref="A30:B30"/>
    <mergeCell ref="A31:B31"/>
    <mergeCell ref="A29:B29"/>
    <mergeCell ref="A52:B52"/>
    <mergeCell ref="F101:I101"/>
    <mergeCell ref="B101:C102"/>
    <mergeCell ref="A101:A102"/>
    <mergeCell ref="D101:D102"/>
    <mergeCell ref="E101:E102"/>
    <mergeCell ref="A59:B59"/>
    <mergeCell ref="A60:B60"/>
    <mergeCell ref="A63:B63"/>
    <mergeCell ref="A68:B68"/>
    <mergeCell ref="A78:B78"/>
    <mergeCell ref="A79:B79"/>
    <mergeCell ref="A75:B75"/>
    <mergeCell ref="A73:B73"/>
    <mergeCell ref="A72:B72"/>
    <mergeCell ref="A69:B69"/>
    <mergeCell ref="A71:B71"/>
    <mergeCell ref="A41:B41"/>
    <mergeCell ref="A43:B43"/>
    <mergeCell ref="A47:B47"/>
    <mergeCell ref="A48:B48"/>
    <mergeCell ref="A49:B49"/>
    <mergeCell ref="A74:B74"/>
    <mergeCell ref="A55:B55"/>
    <mergeCell ref="A42:B42"/>
    <mergeCell ref="A50:B50"/>
    <mergeCell ref="A51:B51"/>
    <mergeCell ref="A38:B38"/>
    <mergeCell ref="A56:B56"/>
    <mergeCell ref="A57:B57"/>
    <mergeCell ref="A58:B58"/>
    <mergeCell ref="A53:B53"/>
    <mergeCell ref="A54:B54"/>
    <mergeCell ref="A44:B44"/>
    <mergeCell ref="A45:B45"/>
    <mergeCell ref="A46:B46"/>
    <mergeCell ref="A40:B40"/>
  </mergeCells>
  <printOptions/>
  <pageMargins left="0.3937007874015748" right="0.3937007874015748" top="0.35" bottom="0.23" header="0.34" footer="0.27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2022-12-07T11:14:12Z</cp:lastPrinted>
  <dcterms:created xsi:type="dcterms:W3CDTF">2019-11-12T13:25:25Z</dcterms:created>
  <dcterms:modified xsi:type="dcterms:W3CDTF">2023-04-05T13:07:02Z</dcterms:modified>
  <cp:category/>
  <cp:version/>
  <cp:contentType/>
  <cp:contentStatus/>
</cp:coreProperties>
</file>